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COVID19\COVID Marketing\SBA Post\"/>
    </mc:Choice>
  </mc:AlternateContent>
  <xr:revisionPtr revIDLastSave="0" documentId="13_ncr:1_{847EF307-7650-4734-90BF-2E138E0A0A89}" xr6:coauthVersionLast="41" xr6:coauthVersionMax="45" xr10:uidLastSave="{00000000-0000-0000-0000-000000000000}"/>
  <bookViews>
    <workbookView xWindow="-120" yWindow="-120" windowWidth="20730" windowHeight="11160" xr2:uid="{ACF479CE-5E06-4793-A48A-EA75F2372162}"/>
  </bookViews>
  <sheets>
    <sheet name="Data Needed " sheetId="2" r:id="rId1"/>
    <sheet name="Loan and Forgiveness Work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<sst xmlns="http://schemas.openxmlformats.org/spreadsheetml/2006/main" count="109" uniqueCount="103">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</sst>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A1:C50"/>
  <sheetViews>
    <sheetView tabSelected="1" zoomScale="130" zoomScaleNormal="130" workbookViewId="0">
      <selection activeCell="B28" sqref="B28"/>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61" t="s">
        <v>99</v>
      </c>
      <c r="B1" s="61"/>
      <c r="C1" s="61"/>
    </row>
    <row r="2" spans="1:3" x14ac:dyDescent="0.25">
      <c r="A2" s="62" t="s">
        <v>90</v>
      </c>
      <c r="B2" s="62"/>
      <c r="C2" s="62"/>
    </row>
    <row r="3" spans="1:3" x14ac:dyDescent="0.25">
      <c r="C3" s="49"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66" t="s">
        <v>71</v>
      </c>
      <c r="B11" s="66"/>
      <c r="C11" s="66"/>
    </row>
    <row r="12" spans="1:3" ht="18" x14ac:dyDescent="0.4">
      <c r="A12" s="45"/>
      <c r="B12" s="45"/>
      <c r="C12" s="45"/>
    </row>
    <row r="13" spans="1:3" x14ac:dyDescent="0.25">
      <c r="A13" s="65" t="s">
        <v>27</v>
      </c>
      <c r="B13" s="48" t="s">
        <v>65</v>
      </c>
      <c r="C13" s="60"/>
    </row>
    <row r="14" spans="1:3" x14ac:dyDescent="0.25">
      <c r="A14" s="65"/>
      <c r="B14" s="47" t="s">
        <v>66</v>
      </c>
      <c r="C14" s="60"/>
    </row>
    <row r="15" spans="1:3" x14ac:dyDescent="0.25">
      <c r="A15" s="64" t="s">
        <v>56</v>
      </c>
      <c r="B15" s="1" t="s">
        <v>57</v>
      </c>
      <c r="C15" s="60"/>
    </row>
    <row r="16" spans="1:3" x14ac:dyDescent="0.25">
      <c r="A16" s="64"/>
      <c r="B16" s="1" t="s">
        <v>58</v>
      </c>
      <c r="C16" s="60"/>
    </row>
    <row r="17" spans="1:3" x14ac:dyDescent="0.25">
      <c r="A17" s="64"/>
      <c r="B17" s="47" t="s">
        <v>59</v>
      </c>
      <c r="C17" s="60"/>
    </row>
    <row r="18" spans="1:3" x14ac:dyDescent="0.25">
      <c r="A18" s="64" t="s">
        <v>85</v>
      </c>
      <c r="B18" s="1" t="s">
        <v>86</v>
      </c>
      <c r="C18" s="60"/>
    </row>
    <row r="19" spans="1:3" x14ac:dyDescent="0.25">
      <c r="A19" s="64"/>
      <c r="B19" s="1" t="s">
        <v>60</v>
      </c>
      <c r="C19" s="60"/>
    </row>
    <row r="20" spans="1:3" x14ac:dyDescent="0.25">
      <c r="A20" s="64"/>
      <c r="B20" s="47" t="s">
        <v>61</v>
      </c>
      <c r="C20" s="60"/>
    </row>
    <row r="21" spans="1:3" x14ac:dyDescent="0.25">
      <c r="A21" s="64" t="s">
        <v>62</v>
      </c>
      <c r="B21" s="1" t="s">
        <v>63</v>
      </c>
      <c r="C21" s="60"/>
    </row>
    <row r="22" spans="1:3" x14ac:dyDescent="0.25">
      <c r="A22" s="64"/>
      <c r="B22" s="47" t="s">
        <v>64</v>
      </c>
      <c r="C22" s="60"/>
    </row>
    <row r="23" spans="1:3" customFormat="1" x14ac:dyDescent="0.25">
      <c r="C23" s="46"/>
    </row>
    <row r="24" spans="1:3" customFormat="1" ht="18" x14ac:dyDescent="0.4">
      <c r="A24" s="66" t="s">
        <v>100</v>
      </c>
      <c r="B24" s="66"/>
      <c r="C24" s="66"/>
    </row>
    <row r="26" spans="1:3" x14ac:dyDescent="0.25">
      <c r="A26" s="65" t="s">
        <v>27</v>
      </c>
      <c r="B26" s="48" t="s">
        <v>65</v>
      </c>
      <c r="C26" s="60"/>
    </row>
    <row r="27" spans="1:3" x14ac:dyDescent="0.25">
      <c r="A27" s="65"/>
      <c r="B27" s="47" t="s">
        <v>72</v>
      </c>
      <c r="C27" s="60"/>
    </row>
    <row r="28" spans="1:3" x14ac:dyDescent="0.25">
      <c r="A28" s="64" t="s">
        <v>56</v>
      </c>
      <c r="B28" s="1" t="s">
        <v>73</v>
      </c>
      <c r="C28" s="60"/>
    </row>
    <row r="29" spans="1:3" x14ac:dyDescent="0.25">
      <c r="A29" s="64"/>
      <c r="B29" s="47" t="s">
        <v>74</v>
      </c>
      <c r="C29" s="60"/>
    </row>
    <row r="30" spans="1:3" x14ac:dyDescent="0.25">
      <c r="A30" s="64" t="s">
        <v>85</v>
      </c>
      <c r="B30" s="1" t="s">
        <v>86</v>
      </c>
      <c r="C30" s="60"/>
    </row>
    <row r="31" spans="1:3" x14ac:dyDescent="0.25">
      <c r="A31" s="64"/>
      <c r="B31" s="1" t="s">
        <v>75</v>
      </c>
      <c r="C31" s="60"/>
    </row>
    <row r="32" spans="1:3" x14ac:dyDescent="0.25">
      <c r="A32" s="64"/>
      <c r="B32" s="47" t="s">
        <v>76</v>
      </c>
      <c r="C32" s="60"/>
    </row>
    <row r="33" spans="1:3" x14ac:dyDescent="0.25">
      <c r="A33" s="64" t="s">
        <v>62</v>
      </c>
      <c r="B33" s="1" t="s">
        <v>77</v>
      </c>
      <c r="C33" s="60"/>
    </row>
    <row r="34" spans="1:3" x14ac:dyDescent="0.25">
      <c r="A34" s="64"/>
      <c r="B34" s="1" t="s">
        <v>79</v>
      </c>
      <c r="C34" s="60"/>
    </row>
    <row r="35" spans="1:3" x14ac:dyDescent="0.25">
      <c r="A35" s="64"/>
      <c r="B35" s="47" t="s">
        <v>78</v>
      </c>
      <c r="C35" s="60"/>
    </row>
    <row r="36" spans="1:3" x14ac:dyDescent="0.25">
      <c r="A36" s="64" t="s">
        <v>67</v>
      </c>
      <c r="B36" s="1" t="s">
        <v>80</v>
      </c>
      <c r="C36" s="60"/>
    </row>
    <row r="37" spans="1:3" x14ac:dyDescent="0.25">
      <c r="A37" s="64"/>
      <c r="B37" s="47" t="s">
        <v>81</v>
      </c>
      <c r="C37" s="60"/>
    </row>
    <row r="38" spans="1:3" x14ac:dyDescent="0.25">
      <c r="A38" s="64" t="s">
        <v>68</v>
      </c>
      <c r="B38" s="1" t="s">
        <v>70</v>
      </c>
      <c r="C38" s="60"/>
    </row>
    <row r="39" spans="1:3" x14ac:dyDescent="0.25">
      <c r="A39" s="64"/>
      <c r="B39" s="47" t="s">
        <v>82</v>
      </c>
      <c r="C39" s="60"/>
    </row>
    <row r="40" spans="1:3" x14ac:dyDescent="0.25">
      <c r="A40" s="64" t="s">
        <v>69</v>
      </c>
      <c r="B40" s="1" t="s">
        <v>83</v>
      </c>
      <c r="C40" s="60"/>
    </row>
    <row r="41" spans="1:3" x14ac:dyDescent="0.25">
      <c r="A41" s="64"/>
      <c r="B41" s="47" t="s">
        <v>84</v>
      </c>
      <c r="C41" s="60"/>
    </row>
    <row r="42" spans="1:3" x14ac:dyDescent="0.25">
      <c r="A42" s="50"/>
      <c r="B42" s="51"/>
      <c r="C42" s="52"/>
    </row>
    <row r="43" spans="1:3" x14ac:dyDescent="0.25">
      <c r="A43" s="50"/>
      <c r="B43" s="51"/>
      <c r="C43" s="52"/>
    </row>
    <row r="44" spans="1:3" x14ac:dyDescent="0.25">
      <c r="A44" s="63" t="s">
        <v>93</v>
      </c>
      <c r="B44" s="63"/>
      <c r="C44" s="63"/>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D64"/>
  <sheetViews>
    <sheetView topLeftCell="A23" zoomScale="140" zoomScaleNormal="140" workbookViewId="0">
      <selection activeCell="A43" sqref="A43"/>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5" t="s">
        <v>0</v>
      </c>
      <c r="B1" s="55"/>
      <c r="C1" s="55"/>
      <c r="D1" s="55"/>
    </row>
    <row r="2" spans="1:4" ht="15.75" x14ac:dyDescent="0.25">
      <c r="A2" s="55" t="s">
        <v>29</v>
      </c>
      <c r="B2" s="55"/>
      <c r="C2" s="55"/>
      <c r="D2" s="55"/>
    </row>
    <row r="3" spans="1:4" ht="15.75" x14ac:dyDescent="0.25">
      <c r="A3" s="55" t="s">
        <v>1</v>
      </c>
      <c r="B3" s="55"/>
      <c r="C3" s="55"/>
      <c r="D3" s="55"/>
    </row>
    <row r="6" spans="1:4" ht="15.75" x14ac:dyDescent="0.25">
      <c r="A6" s="59" t="s">
        <v>6</v>
      </c>
      <c r="B6" s="59"/>
      <c r="C6" s="59"/>
      <c r="D6" s="59"/>
    </row>
    <row r="7" spans="1:4" x14ac:dyDescent="0.25">
      <c r="A7" s="58" t="s">
        <v>9</v>
      </c>
      <c r="B7" s="58"/>
      <c r="C7" s="58"/>
      <c r="D7" s="58"/>
    </row>
    <row r="8" spans="1:4" ht="24.75" customHeight="1" x14ac:dyDescent="0.25">
      <c r="C8" s="35" t="s">
        <v>30</v>
      </c>
      <c r="D8" s="35" t="s">
        <v>4</v>
      </c>
    </row>
    <row r="9" spans="1:4" x14ac:dyDescent="0.25">
      <c r="A9" s="5" t="s">
        <v>2</v>
      </c>
    </row>
    <row r="10" spans="1:4" x14ac:dyDescent="0.25">
      <c r="A10" s="2" t="s">
        <v>52</v>
      </c>
    </row>
    <row r="11" spans="1:4" x14ac:dyDescent="0.25">
      <c r="A11" s="2" t="s">
        <v>31</v>
      </c>
      <c r="C11" s="37"/>
      <c r="D11" s="3"/>
    </row>
    <row r="12" spans="1:4" x14ac:dyDescent="0.25">
      <c r="A12" s="2" t="s">
        <v>102</v>
      </c>
      <c r="C12" s="6">
        <v>1500000</v>
      </c>
      <c r="D12" s="3">
        <f>C12/12</f>
        <v>125000</v>
      </c>
    </row>
    <row r="13" spans="1:4" x14ac:dyDescent="0.25">
      <c r="A13" s="2" t="s">
        <v>10</v>
      </c>
      <c r="C13" s="7">
        <v>85000</v>
      </c>
      <c r="D13" s="2">
        <f t="shared" ref="D13:D17" si="0">C13/12</f>
        <v>7083.333333333333</v>
      </c>
    </row>
    <row r="14" spans="1:4" x14ac:dyDescent="0.25">
      <c r="A14" s="2" t="s">
        <v>33</v>
      </c>
      <c r="C14" s="7">
        <v>50000</v>
      </c>
      <c r="D14" s="2">
        <f t="shared" si="0"/>
        <v>4166.666666666667</v>
      </c>
    </row>
    <row r="15" spans="1:4" x14ac:dyDescent="0.25">
      <c r="A15" s="2" t="s">
        <v>32</v>
      </c>
      <c r="C15" s="7">
        <v>6000</v>
      </c>
      <c r="D15" s="2">
        <f t="shared" si="0"/>
        <v>500</v>
      </c>
    </row>
    <row r="16" spans="1:4" x14ac:dyDescent="0.25">
      <c r="A16" s="2" t="s">
        <v>34</v>
      </c>
      <c r="C16" s="7"/>
    </row>
    <row r="17" spans="1:4" x14ac:dyDescent="0.25">
      <c r="A17" s="2" t="s">
        <v>35</v>
      </c>
      <c r="C17" s="7">
        <v>200000</v>
      </c>
      <c r="D17" s="4">
        <f t="shared" si="0"/>
        <v>16666.666666666668</v>
      </c>
    </row>
    <row r="18" spans="1:4" x14ac:dyDescent="0.25">
      <c r="C18" s="19"/>
      <c r="D18" s="2">
        <f>SUM(D11:D17)</f>
        <v>153416.66666666666</v>
      </c>
    </row>
    <row r="19" spans="1:4" x14ac:dyDescent="0.25">
      <c r="D19" s="38">
        <v>2.5</v>
      </c>
    </row>
    <row r="20" spans="1:4" s="9" customFormat="1" x14ac:dyDescent="0.25">
      <c r="A20" s="9" t="s">
        <v>3</v>
      </c>
      <c r="C20" s="25" t="s">
        <v>7</v>
      </c>
      <c r="D20" s="21">
        <f>D18*D19</f>
        <v>383541.66666666663</v>
      </c>
    </row>
    <row r="21" spans="1:4" x14ac:dyDescent="0.25">
      <c r="C21" s="8"/>
    </row>
    <row r="22" spans="1:4" s="5" customFormat="1" ht="15.75" thickBot="1" x14ac:dyDescent="0.3">
      <c r="A22" s="39" t="s">
        <v>21</v>
      </c>
      <c r="B22" s="39"/>
      <c r="C22" s="40" t="s">
        <v>20</v>
      </c>
      <c r="D22" s="41">
        <f>IF(D20&lt;10000000,D20,10000000)</f>
        <v>383541.66666666663</v>
      </c>
    </row>
    <row r="23" spans="1:4" ht="15.75" thickTop="1" x14ac:dyDescent="0.25"/>
    <row r="24" spans="1:4" x14ac:dyDescent="0.25">
      <c r="A24" s="5" t="s">
        <v>37</v>
      </c>
      <c r="B24" s="5"/>
    </row>
    <row r="25" spans="1:4" x14ac:dyDescent="0.25">
      <c r="A25" s="2" t="s">
        <v>36</v>
      </c>
    </row>
    <row r="26" spans="1:4" x14ac:dyDescent="0.25">
      <c r="A26" s="2" t="s">
        <v>38</v>
      </c>
    </row>
    <row r="27" spans="1:4" x14ac:dyDescent="0.25">
      <c r="A27" s="2" t="s">
        <v>39</v>
      </c>
    </row>
    <row r="28" spans="1:4" x14ac:dyDescent="0.25">
      <c r="A28" s="2" t="s">
        <v>41</v>
      </c>
    </row>
    <row r="29" spans="1:4" x14ac:dyDescent="0.25">
      <c r="A29" s="2" t="s">
        <v>5</v>
      </c>
    </row>
    <row r="30" spans="1:4" x14ac:dyDescent="0.25">
      <c r="A30" s="2" t="s">
        <v>40</v>
      </c>
    </row>
    <row r="32" spans="1:4" ht="15.75" x14ac:dyDescent="0.25">
      <c r="A32" s="59" t="s">
        <v>8</v>
      </c>
      <c r="B32" s="59"/>
      <c r="C32" s="59"/>
      <c r="D32" s="59"/>
    </row>
    <row r="33" spans="1:4" x14ac:dyDescent="0.25">
      <c r="A33" s="58" t="s">
        <v>25</v>
      </c>
      <c r="B33" s="58"/>
      <c r="C33" s="58"/>
      <c r="D33" s="58"/>
    </row>
    <row r="35" spans="1:4" x14ac:dyDescent="0.25">
      <c r="A35" s="5" t="s">
        <v>48</v>
      </c>
      <c r="B35" s="5"/>
    </row>
    <row r="36" spans="1:4" x14ac:dyDescent="0.25">
      <c r="A36" s="11" t="s">
        <v>42</v>
      </c>
      <c r="B36" s="11"/>
      <c r="D36" s="6">
        <v>310000</v>
      </c>
    </row>
    <row r="37" spans="1:4" x14ac:dyDescent="0.25">
      <c r="A37" s="11" t="s">
        <v>50</v>
      </c>
      <c r="B37" s="11"/>
      <c r="D37" s="6">
        <v>30000</v>
      </c>
    </row>
    <row r="38" spans="1:4" x14ac:dyDescent="0.25">
      <c r="A38" s="11" t="s">
        <v>43</v>
      </c>
      <c r="B38" s="11"/>
      <c r="D38" s="7">
        <v>45000</v>
      </c>
    </row>
    <row r="39" spans="1:4" x14ac:dyDescent="0.25">
      <c r="A39" s="11" t="s">
        <v>44</v>
      </c>
      <c r="B39" s="11"/>
      <c r="D39" s="7">
        <v>15000</v>
      </c>
    </row>
    <row r="40" spans="1:4" s="10" customFormat="1" ht="15" customHeight="1" x14ac:dyDescent="0.25">
      <c r="A40" s="54" t="s">
        <v>49</v>
      </c>
      <c r="B40" s="54"/>
      <c r="D40" s="28">
        <v>6000</v>
      </c>
    </row>
    <row r="41" spans="1:4" s="14" customFormat="1" ht="15" customHeight="1" x14ac:dyDescent="0.25">
      <c r="A41" s="13" t="s">
        <v>11</v>
      </c>
      <c r="B41" s="13"/>
      <c r="D41" s="18">
        <f>SUM(D36:D40)</f>
        <v>406000</v>
      </c>
    </row>
    <row r="42" spans="1:4" s="14" customFormat="1" ht="15" customHeight="1" x14ac:dyDescent="0.25">
      <c r="A42" s="13"/>
      <c r="B42" s="13"/>
      <c r="D42" s="13"/>
    </row>
    <row r="43" spans="1:4" s="10" customFormat="1" ht="15" customHeight="1" x14ac:dyDescent="0.25">
      <c r="A43" s="15" t="s">
        <v>12</v>
      </c>
      <c r="B43" s="15"/>
      <c r="D43" s="12"/>
    </row>
    <row r="44" spans="1:4" s="10" customFormat="1" ht="15" customHeight="1" x14ac:dyDescent="0.25">
      <c r="A44" s="16" t="s">
        <v>14</v>
      </c>
      <c r="B44" s="16"/>
      <c r="D44" s="12"/>
    </row>
    <row r="45" spans="1:4" s="10" customFormat="1" ht="15" customHeight="1" x14ac:dyDescent="0.25">
      <c r="A45" s="12" t="s">
        <v>13</v>
      </c>
      <c r="B45" s="12"/>
      <c r="D45" s="12"/>
    </row>
    <row r="46" spans="1:4" s="10" customFormat="1" ht="15.75" customHeight="1" x14ac:dyDescent="0.2">
      <c r="A46" s="44" t="s">
        <v>54</v>
      </c>
      <c r="B46" s="30"/>
      <c r="C46" s="27">
        <v>32</v>
      </c>
    </row>
    <row r="47" spans="1:4" s="10" customFormat="1" ht="15" customHeight="1" x14ac:dyDescent="0.2">
      <c r="A47" s="16" t="s">
        <v>45</v>
      </c>
      <c r="B47" s="30"/>
      <c r="C47" s="43"/>
    </row>
    <row r="48" spans="1:4" s="10" customFormat="1" ht="15" customHeight="1" x14ac:dyDescent="0.25">
      <c r="A48" s="12" t="s">
        <v>46</v>
      </c>
      <c r="B48" s="42">
        <v>41</v>
      </c>
      <c r="C48" s="43"/>
    </row>
    <row r="49" spans="1:4" s="10" customFormat="1" ht="15" customHeight="1" x14ac:dyDescent="0.25">
      <c r="A49" s="44" t="s">
        <v>55</v>
      </c>
      <c r="B49" s="42">
        <v>38</v>
      </c>
      <c r="C49" s="43">
        <f>IF(B49&lt;B48,B49,B48)</f>
        <v>38</v>
      </c>
    </row>
    <row r="50" spans="1:4" s="10" customFormat="1" ht="15" customHeight="1" x14ac:dyDescent="0.25">
      <c r="A50" s="12" t="s">
        <v>15</v>
      </c>
      <c r="C50" s="17">
        <f>1-(C46/C49)</f>
        <v>0.15789473684210531</v>
      </c>
      <c r="D50" s="5">
        <f>D41*-C50</f>
        <v>-64105.263157894755</v>
      </c>
    </row>
    <row r="51" spans="1:4" x14ac:dyDescent="0.25">
      <c r="A51" s="9" t="s">
        <v>16</v>
      </c>
      <c r="B51" s="9"/>
    </row>
    <row r="52" spans="1:4" s="5" customFormat="1" x14ac:dyDescent="0.25">
      <c r="A52" s="23" t="s">
        <v>17</v>
      </c>
    </row>
    <row r="53" spans="1:4" s="5" customFormat="1" x14ac:dyDescent="0.25">
      <c r="A53" s="2" t="s">
        <v>47</v>
      </c>
      <c r="B53" s="31"/>
      <c r="C53" s="32"/>
      <c r="D53" s="29">
        <v>-30000</v>
      </c>
    </row>
    <row r="54" spans="1:4" s="9" customFormat="1" x14ac:dyDescent="0.25">
      <c r="A54" s="9" t="s">
        <v>18</v>
      </c>
      <c r="B54" s="33"/>
      <c r="C54" s="34" t="s">
        <v>19</v>
      </c>
      <c r="D54" s="24">
        <f>SUM(D41:D53)</f>
        <v>311894.73684210522</v>
      </c>
    </row>
    <row r="55" spans="1:4" x14ac:dyDescent="0.25">
      <c r="B55" s="19"/>
      <c r="C55" s="19"/>
    </row>
    <row r="56" spans="1:4" s="5" customFormat="1" ht="15.75" thickBot="1" x14ac:dyDescent="0.3">
      <c r="A56" s="5" t="s">
        <v>22</v>
      </c>
      <c r="C56" s="26" t="s">
        <v>24</v>
      </c>
      <c r="D56" s="22">
        <f>IF(D54&lt;D22,D54,D22)</f>
        <v>311894.73684210522</v>
      </c>
    </row>
    <row r="57" spans="1:4" s="5" customFormat="1" ht="15.75" thickTop="1" x14ac:dyDescent="0.25">
      <c r="D57" s="20"/>
    </row>
    <row r="58" spans="1:4" s="5" customFormat="1" ht="15.75" thickBot="1" x14ac:dyDescent="0.3">
      <c r="A58" s="5" t="s">
        <v>23</v>
      </c>
      <c r="D58" s="22">
        <f>IF(D22&gt;D56,D22-D56,0)</f>
        <v>71646.929824561405</v>
      </c>
    </row>
    <row r="59" spans="1:4" ht="15.75" thickTop="1" x14ac:dyDescent="0.25"/>
    <row r="60" spans="1:4" s="36" customFormat="1" x14ac:dyDescent="0.25">
      <c r="A60" s="57" t="s">
        <v>51</v>
      </c>
      <c r="B60" s="57"/>
      <c r="C60" s="57"/>
      <c r="D60" s="57"/>
    </row>
    <row r="61" spans="1:4" ht="30" customHeight="1" x14ac:dyDescent="0.25">
      <c r="A61" s="56" t="s">
        <v>101</v>
      </c>
      <c r="B61" s="56"/>
      <c r="C61" s="56"/>
      <c r="D61" s="56"/>
    </row>
    <row r="62" spans="1:4" s="36" customFormat="1" ht="30.75" customHeight="1" x14ac:dyDescent="0.25">
      <c r="A62" s="56" t="s">
        <v>53</v>
      </c>
      <c r="B62" s="56"/>
      <c r="C62" s="56"/>
      <c r="D62" s="56"/>
    </row>
    <row r="64" spans="1:4" ht="32.450000000000003" customHeight="1" x14ac:dyDescent="0.25">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11d3c428-8210-4c3b-8aa7-a14bd851f65b"/>
    <ds:schemaRef ds:uri="http://schemas.microsoft.com/office/infopath/2007/PartnerControls"/>
    <ds:schemaRef ds:uri="5dff6e49-51ae-4256-895c-23ad778dfc2f"/>
    <ds:schemaRef ds:uri="http://www.w3.org/XML/1998/namespace"/>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Needed </vt: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Natalie Bartholomew</cp:lastModifiedBy>
  <cp:lastPrinted>2020-03-28T19:58:40Z</cp:lastPrinted>
  <dcterms:created xsi:type="dcterms:W3CDTF">2020-03-27T12:57:36Z</dcterms:created>
  <dcterms:modified xsi:type="dcterms:W3CDTF">2020-04-03T14:01:06Z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